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61775FCB-9F1A-47A2-869A-1C58B62DE601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1 pielikums" sheetId="24" r:id="rId1"/>
  </sheets>
  <definedNames>
    <definedName name="_xlnm.Print_Area" localSheetId="0">'1 pielikums'!$A$1:$E$102</definedName>
    <definedName name="_xlnm.Print_Titles" localSheetId="0">'1 pielikums'!$11:$15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24" l="1"/>
  <c r="E91" i="24"/>
  <c r="E89" i="24"/>
  <c r="E88" i="24"/>
  <c r="E87" i="24" s="1"/>
  <c r="D87" i="24"/>
  <c r="C87" i="24"/>
  <c r="E81" i="24"/>
  <c r="E79" i="24"/>
  <c r="E78" i="24"/>
  <c r="E76" i="24" s="1"/>
  <c r="D78" i="24"/>
  <c r="D76" i="24" s="1"/>
  <c r="C78" i="24"/>
  <c r="C76" i="24" s="1"/>
  <c r="E60" i="24"/>
  <c r="E59" i="24"/>
  <c r="E58" i="24"/>
  <c r="E57" i="24"/>
  <c r="E55" i="24"/>
  <c r="E53" i="24" s="1"/>
  <c r="E51" i="24" s="1"/>
  <c r="D55" i="24"/>
  <c r="D53" i="24" s="1"/>
  <c r="C55" i="24"/>
  <c r="C53" i="24" s="1"/>
  <c r="E47" i="24"/>
  <c r="E46" i="24"/>
  <c r="E97" i="24" s="1"/>
  <c r="D46" i="24"/>
  <c r="C46" i="24"/>
  <c r="E43" i="24"/>
  <c r="E40" i="24"/>
  <c r="E37" i="24"/>
  <c r="E36" i="24"/>
  <c r="E32" i="24"/>
  <c r="E31" i="24"/>
  <c r="E30" i="24"/>
  <c r="E29" i="24"/>
  <c r="E28" i="24" s="1"/>
  <c r="D28" i="24"/>
  <c r="D20" i="24" s="1"/>
  <c r="C28" i="24"/>
  <c r="E25" i="24"/>
  <c r="E24" i="24"/>
  <c r="E23" i="24"/>
  <c r="E22" i="24"/>
  <c r="E21" i="24" s="1"/>
  <c r="E20" i="24" s="1"/>
  <c r="D21" i="24"/>
  <c r="C21" i="24"/>
  <c r="C20" i="24"/>
  <c r="C92" i="24" s="1"/>
  <c r="D92" i="24" l="1"/>
  <c r="D18" i="24"/>
  <c r="C97" i="24"/>
  <c r="C95" i="24" s="1"/>
  <c r="D97" i="24"/>
  <c r="D95" i="24" s="1"/>
  <c r="E18" i="24"/>
  <c r="E92" i="24"/>
  <c r="E90" i="24" s="1"/>
  <c r="C90" i="24"/>
  <c r="C86" i="24"/>
  <c r="C85" i="24" s="1"/>
  <c r="C51" i="24"/>
  <c r="D51" i="24"/>
  <c r="E95" i="24"/>
  <c r="C18" i="24"/>
  <c r="E86" i="24" l="1"/>
  <c r="E85" i="24" s="1"/>
  <c r="D90" i="24"/>
  <c r="D86" i="24"/>
  <c r="D85" i="24" s="1"/>
</calcChain>
</file>

<file path=xl/sharedStrings.xml><?xml version="1.0" encoding="utf-8"?>
<sst xmlns="http://schemas.openxmlformats.org/spreadsheetml/2006/main" count="70" uniqueCount="61">
  <si>
    <t>Nosaukums</t>
  </si>
  <si>
    <t>KOPĒJIE IZDEVUMI</t>
  </si>
  <si>
    <t>KOPĒJIE IEŅĒMUMI</t>
  </si>
  <si>
    <t>Nodokļu ieņēmumi</t>
  </si>
  <si>
    <t>Nenodokļu ieņēmumi</t>
  </si>
  <si>
    <t>Uzturēšanas izdevumi</t>
  </si>
  <si>
    <t>Pamatbudžeta ieņēmumi</t>
  </si>
  <si>
    <t>1.</t>
  </si>
  <si>
    <t>1.1.</t>
  </si>
  <si>
    <t>1.2.</t>
  </si>
  <si>
    <t>2.</t>
  </si>
  <si>
    <t>2.1.</t>
  </si>
  <si>
    <t>2.2.</t>
  </si>
  <si>
    <t>3.</t>
  </si>
  <si>
    <t>Pamatbudžets</t>
  </si>
  <si>
    <t>Finansēšana</t>
  </si>
  <si>
    <t>Iedzīvotāju ienākuma nodoklis</t>
  </si>
  <si>
    <t>Azartspēļu nodoklis</t>
  </si>
  <si>
    <t>Naudas sodi</t>
  </si>
  <si>
    <t>Ieņēmumi no ziedojumiem un dāvinājumiem</t>
  </si>
  <si>
    <t>Kārtējie izdevumi</t>
  </si>
  <si>
    <t>budžeta līdzekļu atlikums gada sākumā</t>
  </si>
  <si>
    <t>budžeta līdzekļu atlikums pārskata perioda beigās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</si>
  <si>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</si>
  <si>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</si>
  <si>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</si>
  <si>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</si>
  <si>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Kapitālie izdevumi</t>
  </si>
  <si>
    <t>Pašvaldības nodevas un kancelejas nodevas</t>
  </si>
  <si>
    <t>Pamatbudžeta izdevumi</t>
  </si>
  <si>
    <t>t.sk. dotācija Eiropas Savienības līdzfinansēto projektu īstenošanai</t>
  </si>
  <si>
    <t>Dabas resursu nodoklis</t>
  </si>
  <si>
    <t>Īpašuma nodoklis</t>
  </si>
  <si>
    <t>Nr.</t>
  </si>
  <si>
    <t>Uzturēšanas izdevumu transferti uz citiem budžetiem</t>
  </si>
  <si>
    <t>Pārējie nenodokļu ieņēmumi un ieņēmumi no pašvaldības īpašuma</t>
  </si>
  <si>
    <t>iznomāšanas un pārdošanas, kā arī pašvaldības kapitāla izmantošanas</t>
  </si>
  <si>
    <t>Pašvaldību budžetu transferti</t>
  </si>
  <si>
    <t>Valsts budžeta transferti</t>
  </si>
  <si>
    <t>Ziedojumu un dāvinājumu ieņēmumi</t>
  </si>
  <si>
    <t>Ziedojumu un dāvinājumu izdevumi</t>
  </si>
  <si>
    <t>plāns</t>
  </si>
  <si>
    <t>(euro)</t>
  </si>
  <si>
    <t>Ziedojumi un dāvinājumi</t>
  </si>
  <si>
    <t>Neto aizņēmumi, t.sk.:</t>
  </si>
  <si>
    <t>Budžeta līdzekļu izmaiņas, t.sk.:</t>
  </si>
  <si>
    <t>1. pielikums</t>
  </si>
  <si>
    <t>Rīgas domes priekšsēdētājs</t>
  </si>
  <si>
    <t>M. Staķis</t>
  </si>
  <si>
    <t>Ieņēmumi no uzņēmējdarbības un īpašuma</t>
  </si>
  <si>
    <t>Aizņēmumi</t>
  </si>
  <si>
    <t>Aizņēmumu atmaksa</t>
  </si>
  <si>
    <t>Rīgas valstspilsētas pašvaldības konsolidētais budžets 2023. gadam</t>
  </si>
  <si>
    <t>2023. gada</t>
  </si>
  <si>
    <t>apstiprinātais</t>
  </si>
  <si>
    <t>Grozījumi</t>
  </si>
  <si>
    <t>precizētais</t>
  </si>
  <si>
    <t>saistošajiem noteikumiem Nr. RD-23-186-sn</t>
  </si>
  <si>
    <t>Rīgas domes 2023. gada 25. janvāra</t>
  </si>
  <si>
    <t>(Rīgas domes 2023. gada 22. marta</t>
  </si>
  <si>
    <t>saistošo noteikumu Nr. RD-23-191-sn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</si>
</sst>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4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 applyFill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Continuous"/>
    </xf>
    <xf numFmtId="0" fontId="3" fillId="0" borderId="0" xfId="0" quotePrefix="1" applyFont="1" applyFill="1"/>
    <xf numFmtId="0" fontId="3" fillId="0" borderId="0" xfId="0" applyFont="1" applyFill="1"/>
    <xf numFmtId="0" fontId="2" fillId="0" borderId="0" xfId="0" quotePrefix="1" applyFont="1" applyFill="1"/>
    <xf numFmtId="0" fontId="7" fillId="0" borderId="0" xfId="0" quotePrefix="1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3" fontId="8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5" fillId="0" borderId="0" xfId="0" applyFont="1" applyFill="1"/>
    <xf numFmtId="0" fontId="8" fillId="0" borderId="0" xfId="0" quotePrefix="1" applyFont="1" applyFill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indent="2"/>
    </xf>
    <xf numFmtId="3" fontId="1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Fill="1"/>
    <xf numFmtId="0" fontId="2" fillId="0" borderId="6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Continuous"/>
    </xf>
    <xf numFmtId="0" fontId="11" fillId="0" borderId="0" xfId="0" applyFont="1" applyFill="1"/>
    <xf numFmtId="0" fontId="11" fillId="0" borderId="0" xfId="0" quotePrefix="1" applyFont="1" applyFill="1"/>
    <xf numFmtId="0" fontId="11" fillId="0" borderId="0" xfId="0" applyFont="1" applyFill="1" applyAlignment="1">
      <alignment horizontal="left" indent="1"/>
    </xf>
    <xf numFmtId="0" fontId="8" fillId="0" borderId="0" xfId="0" applyFont="1" applyFill="1"/>
    <xf numFmtId="0" fontId="8" fillId="0" borderId="0" xfId="0" applyFont="1" applyFill="1" applyAlignment="1"/>
    <xf numFmtId="0" fontId="11" fillId="0" borderId="0" xfId="0" applyFont="1" applyFill="1" applyAlignment="1">
      <alignment horizontal="left" indent="2"/>
    </xf>
    <xf numFmtId="0" fontId="12" fillId="0" borderId="0" xfId="0" applyFont="1" applyFill="1"/>
    <xf numFmtId="0" fontId="12" fillId="0" borderId="0" xfId="0" applyFont="1" applyFill="1" applyAlignment="1">
      <alignment horizontal="left" indent="1"/>
    </xf>
    <xf numFmtId="3" fontId="3" fillId="0" borderId="0" xfId="0" applyNumberFormat="1" applyFont="1" applyFill="1"/>
    <xf numFmtId="3" fontId="2" fillId="0" borderId="0" xfId="0" applyNumberFormat="1" applyFont="1" applyFill="1"/>
    <xf numFmtId="3" fontId="2" fillId="0" borderId="0" xfId="0" applyNumberFormat="1" applyFont="1" applyFill="1"/>
    <xf numFmtId="3" fontId="11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13" fillId="0" borderId="0" xfId="0" quotePrefix="1" applyFont="1" applyFill="1"/>
    <xf numFmtId="0" fontId="13" fillId="0" borderId="0" xfId="0" applyFont="1" applyFill="1"/>
    <xf numFmtId="0" fontId="2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center"/>
    </xf>
    <xf numFmtId="3" fontId="13" fillId="0" borderId="0" xfId="0" applyNumberFormat="1" applyFont="1" applyFill="1"/>
    <xf numFmtId="3" fontId="10" fillId="0" borderId="0" xfId="0" applyNumberFormat="1" applyFont="1" applyFill="1" applyAlignment="1">
      <alignment horizontal="right"/>
    </xf>
    <xf numFmtId="3" fontId="12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9" fillId="0" borderId="0" xfId="0" applyNumberFormat="1" applyFont="1" applyFill="1"/>
    <xf numFmtId="3" fontId="2" fillId="0" borderId="0" xfId="0" quotePrefix="1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3" fontId="11" fillId="0" borderId="0" xfId="0" applyNumberFormat="1" applyFont="1" applyFill="1"/>
    <xf numFmtId="0" fontId="11" fillId="0" borderId="0" xfId="0" applyFont="1" applyFill="1" applyBorder="1" applyAlignment="1">
      <alignment horizontal="left" indent="2"/>
    </xf>
    <xf numFmtId="3" fontId="11" fillId="0" borderId="0" xfId="0" quotePrefix="1" applyNumberFormat="1" applyFont="1" applyFill="1"/>
    <xf numFmtId="0" fontId="7" fillId="0" borderId="0" xfId="0" quotePrefix="1" applyFont="1" applyFill="1" applyAlignment="1">
      <alignment horizontal="center"/>
    </xf>
    <xf numFmtId="3" fontId="7" fillId="0" borderId="0" xfId="0" applyNumberFormat="1" applyFont="1" applyFill="1"/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0" fontId="2" fillId="0" borderId="6" xfId="0" applyFont="1" applyFill="1" applyBorder="1"/>
    <xf numFmtId="3" fontId="2" fillId="0" borderId="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0"/>
  <sheetViews>
    <sheetView tabSelected="1" topLeftCell="A77" workbookViewId="0">
      <selection activeCell="G8" sqref="G8"/>
    </sheetView>
  </sheetViews>
  <sheetFormatPr defaultRowHeight="12.75" x14ac:dyDescent="0.2"/>
  <cols>
    <col min="1" max="1" width="4.42578125" style="7" bestFit="1" customWidth="1"/>
    <col min="2" max="2" width="64" style="7" bestFit="1" customWidth="1"/>
    <col min="3" max="3" width="18" style="3" bestFit="1" customWidth="1"/>
    <col min="4" max="4" width="15.7109375" style="7" bestFit="1" customWidth="1"/>
    <col min="5" max="5" width="18" style="7" bestFit="1" customWidth="1"/>
    <col min="6" max="16384" width="9.140625" style="7"/>
  </cols>
  <sheetData>
    <row r="1" spans="1:5" s="2" customFormat="1" ht="15" x14ac:dyDescent="0.25"/>
    <row r="2" spans="1:5" ht="15" x14ac:dyDescent="0.25">
      <c r="B2" s="3"/>
      <c r="E2" s="52" t="s">
        <v>46</v>
      </c>
    </row>
    <row r="3" spans="1:5" ht="15" x14ac:dyDescent="0.25">
      <c r="B3" s="3"/>
      <c r="E3" s="52" t="s">
        <v>58</v>
      </c>
    </row>
    <row r="4" spans="1:5" ht="15" x14ac:dyDescent="0.25">
      <c r="B4" s="2"/>
      <c r="E4" s="52" t="s">
        <v>57</v>
      </c>
    </row>
    <row r="5" spans="1:5" s="2" customFormat="1" ht="15" x14ac:dyDescent="0.25">
      <c r="E5" s="77" t="s">
        <v>59</v>
      </c>
    </row>
    <row r="6" spans="1:5" s="2" customFormat="1" ht="15" x14ac:dyDescent="0.25">
      <c r="E6" s="77" t="s">
        <v>60</v>
      </c>
    </row>
    <row r="7" spans="1:5" s="2" customFormat="1" ht="15" x14ac:dyDescent="0.25"/>
    <row r="8" spans="1:5" s="2" customFormat="1" ht="15" x14ac:dyDescent="0.25"/>
    <row r="9" spans="1:5" s="2" customFormat="1" ht="15" x14ac:dyDescent="0.25"/>
    <row r="10" spans="1:5" s="5" customFormat="1" ht="20.25" x14ac:dyDescent="0.3">
      <c r="A10" s="1" t="s">
        <v>52</v>
      </c>
      <c r="B10" s="1"/>
      <c r="C10" s="1"/>
      <c r="D10" s="1"/>
      <c r="E10" s="1"/>
    </row>
    <row r="11" spans="1:5" x14ac:dyDescent="0.2">
      <c r="B11" s="8"/>
      <c r="C11" s="53"/>
    </row>
    <row r="12" spans="1:5" s="4" customFormat="1" ht="15" x14ac:dyDescent="0.25">
      <c r="A12" s="9"/>
      <c r="B12" s="10"/>
      <c r="C12" s="74" t="s">
        <v>53</v>
      </c>
      <c r="D12" s="74"/>
      <c r="E12" s="74" t="s">
        <v>53</v>
      </c>
    </row>
    <row r="13" spans="1:5" s="4" customFormat="1" ht="15" x14ac:dyDescent="0.25">
      <c r="A13" s="73"/>
      <c r="B13" s="11" t="s">
        <v>0</v>
      </c>
      <c r="C13" s="75" t="s">
        <v>54</v>
      </c>
      <c r="D13" s="75" t="s">
        <v>55</v>
      </c>
      <c r="E13" s="75" t="s">
        <v>56</v>
      </c>
    </row>
    <row r="14" spans="1:5" s="4" customFormat="1" ht="15" x14ac:dyDescent="0.25">
      <c r="A14" s="34" t="s">
        <v>33</v>
      </c>
      <c r="B14" s="11"/>
      <c r="C14" s="75" t="s">
        <v>41</v>
      </c>
      <c r="D14" s="75"/>
      <c r="E14" s="75" t="s">
        <v>41</v>
      </c>
    </row>
    <row r="15" spans="1:5" s="4" customFormat="1" ht="15" x14ac:dyDescent="0.25">
      <c r="A15" s="12"/>
      <c r="B15" s="13"/>
      <c r="C15" s="76" t="s">
        <v>42</v>
      </c>
      <c r="D15" s="76" t="s">
        <v>42</v>
      </c>
      <c r="E15" s="76" t="s">
        <v>42</v>
      </c>
    </row>
    <row r="16" spans="1:5" s="37" customFormat="1" ht="11.25" x14ac:dyDescent="0.2">
      <c r="A16" s="35"/>
      <c r="B16" s="36"/>
      <c r="C16" s="54"/>
      <c r="D16" s="54"/>
      <c r="E16" s="54"/>
    </row>
    <row r="17" spans="1:5" s="37" customFormat="1" ht="11.25" x14ac:dyDescent="0.2">
      <c r="A17" s="35"/>
      <c r="B17" s="36"/>
      <c r="C17" s="54"/>
      <c r="D17" s="54"/>
      <c r="E17" s="54"/>
    </row>
    <row r="18" spans="1:5" s="15" customFormat="1" ht="18.75" x14ac:dyDescent="0.3">
      <c r="A18" s="50" t="s">
        <v>7</v>
      </c>
      <c r="B18" s="51" t="s">
        <v>2</v>
      </c>
      <c r="C18" s="55">
        <f>C20+C46</f>
        <v>1178474762</v>
      </c>
      <c r="D18" s="55">
        <f t="shared" ref="D18:E18" si="0">D20+D46</f>
        <v>13753951</v>
      </c>
      <c r="E18" s="55">
        <f t="shared" si="0"/>
        <v>1192228713</v>
      </c>
    </row>
    <row r="19" spans="1:5" s="37" customFormat="1" ht="11.25" x14ac:dyDescent="0.2">
      <c r="A19" s="38"/>
      <c r="C19" s="48"/>
      <c r="D19" s="48"/>
      <c r="E19" s="48"/>
    </row>
    <row r="20" spans="1:5" s="18" customFormat="1" ht="18.75" x14ac:dyDescent="0.3">
      <c r="A20" s="14" t="s">
        <v>8</v>
      </c>
      <c r="B20" s="15" t="s">
        <v>6</v>
      </c>
      <c r="C20" s="45">
        <f>C21+C28+C40+C36+C43</f>
        <v>1178370425</v>
      </c>
      <c r="D20" s="45">
        <f t="shared" ref="D20:E20" si="1">D21+D28+D40+D36+D43</f>
        <v>13748951</v>
      </c>
      <c r="E20" s="45">
        <f t="shared" si="1"/>
        <v>1192119376</v>
      </c>
    </row>
    <row r="21" spans="1:5" s="19" customFormat="1" ht="15.75" x14ac:dyDescent="0.25">
      <c r="B21" s="20" t="s">
        <v>3</v>
      </c>
      <c r="C21" s="21">
        <f>C22+C23+C24+C25</f>
        <v>861775377</v>
      </c>
      <c r="D21" s="21">
        <f t="shared" ref="D21:E21" si="2">D22+D23+D24+D25</f>
        <v>4399599</v>
      </c>
      <c r="E21" s="21">
        <f t="shared" si="2"/>
        <v>866174976</v>
      </c>
    </row>
    <row r="22" spans="1:5" s="2" customFormat="1" ht="15" x14ac:dyDescent="0.25">
      <c r="B22" s="22" t="s">
        <v>16</v>
      </c>
      <c r="C22" s="47">
        <v>747519388</v>
      </c>
      <c r="D22" s="47">
        <v>4399599</v>
      </c>
      <c r="E22" s="47">
        <f>C22+D22</f>
        <v>751918987</v>
      </c>
    </row>
    <row r="23" spans="1:5" s="2" customFormat="1" ht="15" x14ac:dyDescent="0.25">
      <c r="B23" s="22" t="s">
        <v>32</v>
      </c>
      <c r="C23" s="47">
        <v>112628949</v>
      </c>
      <c r="D23" s="47">
        <v>0</v>
      </c>
      <c r="E23" s="47">
        <f t="shared" ref="E23:E25" si="3">C23+D23</f>
        <v>112628949</v>
      </c>
    </row>
    <row r="24" spans="1:5" s="2" customFormat="1" ht="15" x14ac:dyDescent="0.25">
      <c r="B24" s="22" t="s">
        <v>17</v>
      </c>
      <c r="C24" s="47">
        <v>1253033</v>
      </c>
      <c r="D24" s="47">
        <v>0</v>
      </c>
      <c r="E24" s="47">
        <f t="shared" si="3"/>
        <v>1253033</v>
      </c>
    </row>
    <row r="25" spans="1:5" s="2" customFormat="1" ht="15" x14ac:dyDescent="0.25">
      <c r="B25" s="22" t="s">
        <v>31</v>
      </c>
      <c r="C25" s="47">
        <v>374007</v>
      </c>
      <c r="D25" s="47">
        <v>0</v>
      </c>
      <c r="E25" s="47">
        <f t="shared" si="3"/>
        <v>374007</v>
      </c>
    </row>
    <row r="26" spans="1:5" s="37" customFormat="1" ht="11.25" x14ac:dyDescent="0.2">
      <c r="B26" s="39"/>
      <c r="C26" s="48"/>
      <c r="D26" s="48"/>
      <c r="E26" s="48"/>
    </row>
    <row r="27" spans="1:5" s="37" customFormat="1" ht="11.25" x14ac:dyDescent="0.2">
      <c r="B27" s="39"/>
      <c r="C27" s="48"/>
      <c r="D27" s="48"/>
      <c r="E27" s="48"/>
    </row>
    <row r="28" spans="1:5" s="19" customFormat="1" ht="15.75" x14ac:dyDescent="0.25">
      <c r="B28" s="20" t="s">
        <v>4</v>
      </c>
      <c r="C28" s="21">
        <f>SUM(C29:C32)</f>
        <v>18353056</v>
      </c>
      <c r="D28" s="21">
        <f t="shared" ref="D28:E28" si="4">SUM(D29:D32)</f>
        <v>5606522</v>
      </c>
      <c r="E28" s="21">
        <f t="shared" si="4"/>
        <v>23959578</v>
      </c>
    </row>
    <row r="29" spans="1:5" s="4" customFormat="1" ht="15" x14ac:dyDescent="0.25">
      <c r="B29" s="71" t="s">
        <v>49</v>
      </c>
      <c r="C29" s="72">
        <v>3400000</v>
      </c>
      <c r="D29" s="72">
        <v>5606522</v>
      </c>
      <c r="E29" s="47">
        <f t="shared" ref="E29:E32" si="5">C29+D29</f>
        <v>9006522</v>
      </c>
    </row>
    <row r="30" spans="1:5" s="2" customFormat="1" ht="15" x14ac:dyDescent="0.25">
      <c r="B30" s="22" t="s">
        <v>28</v>
      </c>
      <c r="C30" s="47">
        <v>4036800</v>
      </c>
      <c r="D30" s="47">
        <v>0</v>
      </c>
      <c r="E30" s="47">
        <f t="shared" si="5"/>
        <v>4036800</v>
      </c>
    </row>
    <row r="31" spans="1:5" s="2" customFormat="1" ht="15" x14ac:dyDescent="0.25">
      <c r="B31" s="22" t="s">
        <v>18</v>
      </c>
      <c r="C31" s="47">
        <v>1100000</v>
      </c>
      <c r="D31" s="47">
        <v>0</v>
      </c>
      <c r="E31" s="47">
        <f t="shared" si="5"/>
        <v>1100000</v>
      </c>
    </row>
    <row r="32" spans="1:5" s="2" customFormat="1" ht="15" x14ac:dyDescent="0.25">
      <c r="B32" s="22" t="s">
        <v>35</v>
      </c>
      <c r="C32" s="47">
        <v>9816256</v>
      </c>
      <c r="D32" s="47">
        <v>0</v>
      </c>
      <c r="E32" s="47">
        <f t="shared" si="5"/>
        <v>9816256</v>
      </c>
    </row>
    <row r="33" spans="1:5" s="2" customFormat="1" ht="15" x14ac:dyDescent="0.25">
      <c r="B33" s="23" t="s">
        <v>36</v>
      </c>
      <c r="C33" s="47"/>
      <c r="D33" s="47"/>
      <c r="E33" s="47"/>
    </row>
    <row r="34" spans="1:5" s="37" customFormat="1" ht="11.25" x14ac:dyDescent="0.2">
      <c r="B34" s="42"/>
      <c r="C34" s="48"/>
      <c r="D34" s="48"/>
      <c r="E34" s="48"/>
    </row>
    <row r="35" spans="1:5" s="37" customFormat="1" ht="11.25" x14ac:dyDescent="0.2">
      <c r="B35" s="42"/>
      <c r="C35" s="48"/>
      <c r="D35" s="48"/>
      <c r="E35" s="48"/>
    </row>
    <row r="36" spans="1:5" s="4" customFormat="1" ht="15.75" x14ac:dyDescent="0.25">
      <c r="B36" s="41" t="s">
        <v>38</v>
      </c>
      <c r="C36" s="21">
        <v>264224812</v>
      </c>
      <c r="D36" s="21">
        <v>2438638</v>
      </c>
      <c r="E36" s="21">
        <f>C36+D36</f>
        <v>266663450</v>
      </c>
    </row>
    <row r="37" spans="1:5" s="4" customFormat="1" ht="15" x14ac:dyDescent="0.25">
      <c r="B37" s="49" t="s">
        <v>30</v>
      </c>
      <c r="C37" s="56">
        <v>60767695</v>
      </c>
      <c r="D37" s="56">
        <v>0</v>
      </c>
      <c r="E37" s="56">
        <f>C37+D37</f>
        <v>60767695</v>
      </c>
    </row>
    <row r="38" spans="1:5" s="43" customFormat="1" ht="10.5" x14ac:dyDescent="0.15">
      <c r="B38" s="44"/>
      <c r="C38" s="57"/>
      <c r="D38" s="57"/>
      <c r="E38" s="57"/>
    </row>
    <row r="39" spans="1:5" s="43" customFormat="1" ht="10.5" x14ac:dyDescent="0.15">
      <c r="B39" s="44"/>
      <c r="C39" s="57"/>
      <c r="D39" s="57"/>
      <c r="E39" s="57"/>
    </row>
    <row r="40" spans="1:5" s="40" customFormat="1" ht="15.75" x14ac:dyDescent="0.25">
      <c r="B40" s="41" t="s">
        <v>37</v>
      </c>
      <c r="C40" s="21">
        <v>8382326</v>
      </c>
      <c r="D40" s="21">
        <v>712954</v>
      </c>
      <c r="E40" s="21">
        <f>C40+D40</f>
        <v>9095280</v>
      </c>
    </row>
    <row r="41" spans="1:5" s="43" customFormat="1" ht="10.5" x14ac:dyDescent="0.15">
      <c r="B41" s="44"/>
      <c r="C41" s="57"/>
      <c r="D41" s="57"/>
      <c r="E41" s="57"/>
    </row>
    <row r="42" spans="1:5" s="43" customFormat="1" ht="10.5" x14ac:dyDescent="0.15">
      <c r="B42" s="44"/>
      <c r="C42" s="57"/>
      <c r="D42" s="57"/>
      <c r="E42" s="57"/>
    </row>
    <row r="43" spans="1:5" s="19" customFormat="1" ht="15.75" x14ac:dyDescent="0.25">
      <c r="B43" s="20" t="s">
        <v>25</v>
      </c>
      <c r="C43" s="21">
        <v>25634854</v>
      </c>
      <c r="D43" s="21">
        <v>591238</v>
      </c>
      <c r="E43" s="21">
        <f>C43+D43</f>
        <v>26226092</v>
      </c>
    </row>
    <row r="44" spans="1:5" s="37" customFormat="1" ht="11.25" x14ac:dyDescent="0.2">
      <c r="C44" s="58"/>
      <c r="D44" s="58"/>
      <c r="E44" s="58"/>
    </row>
    <row r="45" spans="1:5" s="37" customFormat="1" ht="11.25" x14ac:dyDescent="0.2">
      <c r="C45" s="58"/>
      <c r="D45" s="58"/>
      <c r="E45" s="58"/>
    </row>
    <row r="46" spans="1:5" s="18" customFormat="1" ht="16.5" x14ac:dyDescent="0.25">
      <c r="A46" s="17" t="s">
        <v>9</v>
      </c>
      <c r="B46" s="18" t="s">
        <v>39</v>
      </c>
      <c r="C46" s="70">
        <f>SUM(C47:C47)</f>
        <v>104337</v>
      </c>
      <c r="D46" s="70">
        <f t="shared" ref="D46:E46" si="6">SUM(D47:D47)</f>
        <v>5000</v>
      </c>
      <c r="E46" s="70">
        <f t="shared" si="6"/>
        <v>109337</v>
      </c>
    </row>
    <row r="47" spans="1:5" s="2" customFormat="1" ht="15" x14ac:dyDescent="0.25">
      <c r="B47" s="22" t="s">
        <v>19</v>
      </c>
      <c r="C47" s="47">
        <v>104337</v>
      </c>
      <c r="D47" s="47">
        <v>5000</v>
      </c>
      <c r="E47" s="47">
        <f t="shared" ref="E47" si="7">C47+D47</f>
        <v>109337</v>
      </c>
    </row>
    <row r="48" spans="1:5" s="4" customFormat="1" ht="15" x14ac:dyDescent="0.25">
      <c r="C48" s="47"/>
      <c r="D48" s="47"/>
      <c r="E48" s="47"/>
    </row>
    <row r="49" spans="1:5" s="4" customFormat="1" ht="15" x14ac:dyDescent="0.25">
      <c r="C49" s="47"/>
      <c r="D49" s="47"/>
      <c r="E49" s="47"/>
    </row>
    <row r="50" spans="1:5" s="4" customFormat="1" ht="15" x14ac:dyDescent="0.25">
      <c r="C50" s="47"/>
      <c r="D50" s="47"/>
      <c r="E50" s="47"/>
    </row>
    <row r="51" spans="1:5" s="51" customFormat="1" ht="18.75" x14ac:dyDescent="0.3">
      <c r="A51" s="50" t="s">
        <v>10</v>
      </c>
      <c r="B51" s="51" t="s">
        <v>1</v>
      </c>
      <c r="C51" s="55">
        <f>C53+C76</f>
        <v>1255846278</v>
      </c>
      <c r="D51" s="55">
        <f t="shared" ref="D51:E51" si="8">D53+D76</f>
        <v>148583371</v>
      </c>
      <c r="E51" s="55">
        <f t="shared" si="8"/>
        <v>1404429649</v>
      </c>
    </row>
    <row r="52" spans="1:5" s="37" customFormat="1" ht="11.25" x14ac:dyDescent="0.2">
      <c r="A52" s="38"/>
      <c r="C52" s="48"/>
      <c r="D52" s="48"/>
      <c r="E52" s="48"/>
    </row>
    <row r="53" spans="1:5" s="18" customFormat="1" ht="18.75" x14ac:dyDescent="0.3">
      <c r="A53" s="14" t="s">
        <v>11</v>
      </c>
      <c r="B53" s="15" t="s">
        <v>29</v>
      </c>
      <c r="C53" s="45">
        <f>C55+C62</f>
        <v>1255557090</v>
      </c>
      <c r="D53" s="45">
        <f t="shared" ref="D53:E53" si="9">D55+D62</f>
        <v>148578371</v>
      </c>
      <c r="E53" s="45">
        <f t="shared" si="9"/>
        <v>1404135461</v>
      </c>
    </row>
    <row r="54" spans="1:5" s="37" customFormat="1" ht="11.25" x14ac:dyDescent="0.2">
      <c r="A54" s="38"/>
      <c r="C54" s="48"/>
      <c r="D54" s="48"/>
      <c r="E54" s="48"/>
    </row>
    <row r="55" spans="1:5" s="24" customFormat="1" ht="15.75" x14ac:dyDescent="0.25">
      <c r="B55" s="19" t="s">
        <v>5</v>
      </c>
      <c r="C55" s="21">
        <f>SUM(C56:C60)</f>
        <v>1088557111</v>
      </c>
      <c r="D55" s="21">
        <f t="shared" ref="D55:E55" si="10">SUM(D56:D60)</f>
        <v>76000084</v>
      </c>
      <c r="E55" s="21">
        <f t="shared" si="10"/>
        <v>1164561200</v>
      </c>
    </row>
    <row r="56" spans="1:5" s="2" customFormat="1" ht="15" x14ac:dyDescent="0.25">
      <c r="B56" s="22" t="s">
        <v>20</v>
      </c>
      <c r="C56" s="47">
        <v>679080522</v>
      </c>
      <c r="D56" s="47">
        <v>39515356</v>
      </c>
      <c r="E56" s="47">
        <v>718599883</v>
      </c>
    </row>
    <row r="57" spans="1:5" s="2" customFormat="1" ht="15" x14ac:dyDescent="0.25">
      <c r="B57" s="22" t="s">
        <v>23</v>
      </c>
      <c r="C57" s="47">
        <v>41381842</v>
      </c>
      <c r="D57" s="47">
        <v>0</v>
      </c>
      <c r="E57" s="47">
        <f t="shared" ref="E57:E60" si="11">C57+D57</f>
        <v>41381842</v>
      </c>
    </row>
    <row r="58" spans="1:5" s="2" customFormat="1" ht="15" x14ac:dyDescent="0.25">
      <c r="B58" s="22" t="s">
        <v>24</v>
      </c>
      <c r="C58" s="47">
        <v>237306412</v>
      </c>
      <c r="D58" s="47">
        <v>35475549</v>
      </c>
      <c r="E58" s="47">
        <f t="shared" si="11"/>
        <v>272781961</v>
      </c>
    </row>
    <row r="59" spans="1:5" s="2" customFormat="1" ht="15" x14ac:dyDescent="0.25">
      <c r="B59" s="22" t="s">
        <v>26</v>
      </c>
      <c r="C59" s="47">
        <v>124813164</v>
      </c>
      <c r="D59" s="47">
        <v>672813</v>
      </c>
      <c r="E59" s="47">
        <f t="shared" si="11"/>
        <v>125485977</v>
      </c>
    </row>
    <row r="60" spans="1:5" s="2" customFormat="1" ht="15" x14ac:dyDescent="0.25">
      <c r="B60" s="22" t="s">
        <v>34</v>
      </c>
      <c r="C60" s="47">
        <v>5975171</v>
      </c>
      <c r="D60" s="47">
        <v>336366</v>
      </c>
      <c r="E60" s="47">
        <f t="shared" si="11"/>
        <v>6311537</v>
      </c>
    </row>
    <row r="61" spans="1:5" s="37" customFormat="1" ht="11.25" x14ac:dyDescent="0.2">
      <c r="B61" s="39"/>
      <c r="C61" s="48"/>
      <c r="D61" s="48"/>
      <c r="E61" s="48"/>
    </row>
    <row r="62" spans="1:5" s="19" customFormat="1" ht="15.75" x14ac:dyDescent="0.25">
      <c r="B62" s="19" t="s">
        <v>27</v>
      </c>
      <c r="C62" s="21">
        <v>166999979</v>
      </c>
      <c r="D62" s="21">
        <v>72578287</v>
      </c>
      <c r="E62" s="21">
        <v>239574261</v>
      </c>
    </row>
    <row r="63" spans="1:5" s="4" customFormat="1" ht="15" x14ac:dyDescent="0.25">
      <c r="C63" s="47"/>
      <c r="D63" s="47"/>
      <c r="E63" s="47"/>
    </row>
    <row r="64" spans="1:5" s="4" customFormat="1" ht="15" x14ac:dyDescent="0.25">
      <c r="C64" s="47"/>
      <c r="D64" s="47"/>
      <c r="E64" s="47"/>
    </row>
    <row r="65" spans="1:5" s="4" customFormat="1" ht="15" x14ac:dyDescent="0.25">
      <c r="C65" s="47"/>
      <c r="D65" s="47"/>
      <c r="E65" s="47"/>
    </row>
    <row r="66" spans="1:5" s="4" customFormat="1" ht="15" x14ac:dyDescent="0.25">
      <c r="C66" s="47"/>
      <c r="D66" s="47"/>
      <c r="E66" s="47"/>
    </row>
    <row r="67" spans="1:5" s="4" customFormat="1" ht="15" x14ac:dyDescent="0.25">
      <c r="C67" s="47"/>
      <c r="D67" s="47"/>
      <c r="E67" s="47"/>
    </row>
    <row r="68" spans="1:5" s="4" customFormat="1" ht="15" x14ac:dyDescent="0.25">
      <c r="C68" s="47"/>
      <c r="D68" s="47"/>
      <c r="E68" s="47"/>
    </row>
    <row r="69" spans="1:5" s="4" customFormat="1" ht="15" x14ac:dyDescent="0.25">
      <c r="C69" s="47"/>
      <c r="D69" s="47"/>
      <c r="E69" s="47"/>
    </row>
    <row r="70" spans="1:5" s="4" customFormat="1" ht="15" x14ac:dyDescent="0.25">
      <c r="C70" s="47"/>
      <c r="D70" s="47"/>
      <c r="E70" s="47"/>
    </row>
    <row r="71" spans="1:5" s="4" customFormat="1" ht="15" x14ac:dyDescent="0.25">
      <c r="C71" s="47"/>
      <c r="D71" s="47"/>
      <c r="E71" s="47"/>
    </row>
    <row r="72" spans="1:5" s="4" customFormat="1" ht="15" x14ac:dyDescent="0.25">
      <c r="C72" s="47"/>
      <c r="D72" s="47"/>
      <c r="E72" s="47"/>
    </row>
    <row r="73" spans="1:5" s="4" customFormat="1" ht="15" x14ac:dyDescent="0.25">
      <c r="C73" s="47"/>
      <c r="D73" s="47"/>
      <c r="E73" s="47"/>
    </row>
    <row r="74" spans="1:5" s="4" customFormat="1" ht="15" x14ac:dyDescent="0.25">
      <c r="C74" s="47"/>
      <c r="D74" s="47"/>
      <c r="E74" s="47"/>
    </row>
    <row r="75" spans="1:5" s="4" customFormat="1" ht="15" x14ac:dyDescent="0.25">
      <c r="C75" s="47"/>
      <c r="D75" s="47"/>
      <c r="E75" s="47"/>
    </row>
    <row r="76" spans="1:5" s="18" customFormat="1" ht="16.5" x14ac:dyDescent="0.25">
      <c r="A76" s="18" t="s">
        <v>12</v>
      </c>
      <c r="B76" s="18" t="s">
        <v>40</v>
      </c>
      <c r="C76" s="70">
        <f>C78+C81</f>
        <v>289188</v>
      </c>
      <c r="D76" s="70">
        <f t="shared" ref="D76:E76" si="12">D78+D81</f>
        <v>5000</v>
      </c>
      <c r="E76" s="70">
        <f t="shared" si="12"/>
        <v>294188</v>
      </c>
    </row>
    <row r="77" spans="1:5" s="37" customFormat="1" ht="11.25" x14ac:dyDescent="0.2">
      <c r="C77" s="48"/>
      <c r="D77" s="48"/>
      <c r="E77" s="48"/>
    </row>
    <row r="78" spans="1:5" s="19" customFormat="1" ht="15.75" x14ac:dyDescent="0.25">
      <c r="B78" s="19" t="s">
        <v>5</v>
      </c>
      <c r="C78" s="21">
        <f>SUM(C79:C79)</f>
        <v>231501</v>
      </c>
      <c r="D78" s="21">
        <f t="shared" ref="D78:E78" si="13">SUM(D79:D79)</f>
        <v>0</v>
      </c>
      <c r="E78" s="21">
        <f t="shared" si="13"/>
        <v>231501</v>
      </c>
    </row>
    <row r="79" spans="1:5" s="2" customFormat="1" ht="15" x14ac:dyDescent="0.25">
      <c r="B79" s="22" t="s">
        <v>20</v>
      </c>
      <c r="C79" s="47">
        <v>231501</v>
      </c>
      <c r="D79" s="47">
        <v>0</v>
      </c>
      <c r="E79" s="47">
        <f t="shared" ref="E79" si="14">C79+D79</f>
        <v>231501</v>
      </c>
    </row>
    <row r="80" spans="1:5" s="37" customFormat="1" ht="11.25" x14ac:dyDescent="0.2">
      <c r="B80" s="39"/>
      <c r="C80" s="48"/>
      <c r="D80" s="48"/>
      <c r="E80" s="48"/>
    </row>
    <row r="81" spans="1:5" s="19" customFormat="1" ht="15.75" x14ac:dyDescent="0.25">
      <c r="A81" s="25"/>
      <c r="B81" s="19" t="s">
        <v>27</v>
      </c>
      <c r="C81" s="21">
        <v>57687</v>
      </c>
      <c r="D81" s="21">
        <v>5000</v>
      </c>
      <c r="E81" s="21">
        <f>C81+D81</f>
        <v>62687</v>
      </c>
    </row>
    <row r="82" spans="1:5" s="4" customFormat="1" ht="15" x14ac:dyDescent="0.25">
      <c r="A82" s="16"/>
      <c r="C82" s="47"/>
      <c r="D82" s="47"/>
      <c r="E82" s="47"/>
    </row>
    <row r="83" spans="1:5" s="4" customFormat="1" ht="15" x14ac:dyDescent="0.25">
      <c r="A83" s="16"/>
      <c r="C83" s="47"/>
      <c r="D83" s="47"/>
      <c r="E83" s="47"/>
    </row>
    <row r="84" spans="1:5" s="4" customFormat="1" ht="15" x14ac:dyDescent="0.25">
      <c r="C84" s="46"/>
      <c r="D84" s="46"/>
      <c r="E84" s="46"/>
    </row>
    <row r="85" spans="1:5" s="18" customFormat="1" ht="16.5" x14ac:dyDescent="0.25">
      <c r="A85" s="69" t="s">
        <v>13</v>
      </c>
      <c r="B85" s="33" t="s">
        <v>15</v>
      </c>
      <c r="C85" s="59">
        <f>C86+C95</f>
        <v>77371516</v>
      </c>
      <c r="D85" s="59">
        <f t="shared" ref="D85:E85" si="15">D86+D95</f>
        <v>134829420</v>
      </c>
      <c r="E85" s="59">
        <f t="shared" si="15"/>
        <v>212200936</v>
      </c>
    </row>
    <row r="86" spans="1:5" s="19" customFormat="1" ht="15.75" x14ac:dyDescent="0.25">
      <c r="A86" s="26"/>
      <c r="B86" s="19" t="s">
        <v>14</v>
      </c>
      <c r="C86" s="21">
        <f>C88+C89+C91-C92</f>
        <v>77186665</v>
      </c>
      <c r="D86" s="21">
        <f t="shared" ref="D86:E86" si="16">D88+D89+D91-D92</f>
        <v>134829420</v>
      </c>
      <c r="E86" s="21">
        <f t="shared" si="16"/>
        <v>212016085</v>
      </c>
    </row>
    <row r="87" spans="1:5" s="4" customFormat="1" ht="15" x14ac:dyDescent="0.25">
      <c r="A87" s="27"/>
      <c r="B87" s="61" t="s">
        <v>44</v>
      </c>
      <c r="C87" s="46">
        <f>C88+C89</f>
        <v>-19350328</v>
      </c>
      <c r="D87" s="46">
        <f t="shared" ref="D87:E87" si="17">D88+D89</f>
        <v>40242000</v>
      </c>
      <c r="E87" s="46">
        <f t="shared" si="17"/>
        <v>20891672</v>
      </c>
    </row>
    <row r="88" spans="1:5" s="4" customFormat="1" ht="15" x14ac:dyDescent="0.25">
      <c r="A88" s="27"/>
      <c r="B88" s="28" t="s">
        <v>50</v>
      </c>
      <c r="C88" s="46">
        <v>55314700</v>
      </c>
      <c r="D88" s="46">
        <v>40242000</v>
      </c>
      <c r="E88" s="46">
        <f>C88+D88</f>
        <v>95556700</v>
      </c>
    </row>
    <row r="89" spans="1:5" s="4" customFormat="1" ht="15" x14ac:dyDescent="0.25">
      <c r="A89" s="27"/>
      <c r="B89" s="28" t="s">
        <v>51</v>
      </c>
      <c r="C89" s="60">
        <v>-74665028</v>
      </c>
      <c r="D89" s="60">
        <v>0</v>
      </c>
      <c r="E89" s="60">
        <f>C89+D89</f>
        <v>-74665028</v>
      </c>
    </row>
    <row r="90" spans="1:5" s="4" customFormat="1" ht="15" x14ac:dyDescent="0.25">
      <c r="A90" s="27"/>
      <c r="B90" s="62" t="s">
        <v>45</v>
      </c>
      <c r="C90" s="47">
        <f>C91-C92</f>
        <v>96536993</v>
      </c>
      <c r="D90" s="47">
        <f t="shared" ref="D90:E90" si="18">D91-D92</f>
        <v>94587420</v>
      </c>
      <c r="E90" s="47">
        <f t="shared" si="18"/>
        <v>191124413</v>
      </c>
    </row>
    <row r="91" spans="1:5" x14ac:dyDescent="0.2">
      <c r="A91" s="29"/>
      <c r="B91" s="63" t="s">
        <v>21</v>
      </c>
      <c r="C91" s="31">
        <v>191291742</v>
      </c>
      <c r="D91" s="31">
        <v>0</v>
      </c>
      <c r="E91" s="31">
        <f>C91+D91</f>
        <v>191291742</v>
      </c>
    </row>
    <row r="92" spans="1:5" x14ac:dyDescent="0.2">
      <c r="A92" s="29"/>
      <c r="B92" s="63" t="s">
        <v>22</v>
      </c>
      <c r="C92" s="31">
        <f>C20+C91+C88+C89-C53</f>
        <v>94754749</v>
      </c>
      <c r="D92" s="31">
        <f t="shared" ref="D92:E92" si="19">D20+D91+D88+D89-D53</f>
        <v>-94587420</v>
      </c>
      <c r="E92" s="31">
        <f t="shared" si="19"/>
        <v>167329</v>
      </c>
    </row>
    <row r="93" spans="1:5" s="37" customFormat="1" ht="11.25" x14ac:dyDescent="0.2">
      <c r="A93" s="64"/>
      <c r="B93" s="65"/>
      <c r="C93" s="66"/>
      <c r="D93" s="66"/>
      <c r="E93" s="66"/>
    </row>
    <row r="94" spans="1:5" s="37" customFormat="1" ht="11.25" x14ac:dyDescent="0.2">
      <c r="A94" s="64"/>
      <c r="B94" s="67"/>
      <c r="C94" s="68"/>
      <c r="D94" s="68"/>
      <c r="E94" s="68"/>
    </row>
    <row r="95" spans="1:5" s="19" customFormat="1" ht="15.75" x14ac:dyDescent="0.25">
      <c r="B95" s="19" t="s">
        <v>43</v>
      </c>
      <c r="C95" s="21">
        <f>C96-C97</f>
        <v>184851</v>
      </c>
      <c r="D95" s="21">
        <f t="shared" ref="D95:E95" si="20">D96-D97</f>
        <v>0</v>
      </c>
      <c r="E95" s="21">
        <f t="shared" si="20"/>
        <v>184851</v>
      </c>
    </row>
    <row r="96" spans="1:5" x14ac:dyDescent="0.2">
      <c r="A96" s="29"/>
      <c r="B96" s="30" t="s">
        <v>21</v>
      </c>
      <c r="C96" s="31">
        <v>238661</v>
      </c>
      <c r="D96" s="31">
        <v>0</v>
      </c>
      <c r="E96" s="31">
        <f>C96+D96</f>
        <v>238661</v>
      </c>
    </row>
    <row r="97" spans="1:5" x14ac:dyDescent="0.2">
      <c r="A97" s="29"/>
      <c r="B97" s="30" t="s">
        <v>22</v>
      </c>
      <c r="C97" s="31">
        <f>C46+C96-C76</f>
        <v>53810</v>
      </c>
      <c r="D97" s="31">
        <f t="shared" ref="D97:E97" si="21">D46+D96-D76</f>
        <v>0</v>
      </c>
      <c r="E97" s="31">
        <f t="shared" si="21"/>
        <v>53810</v>
      </c>
    </row>
    <row r="98" spans="1:5" s="4" customFormat="1" ht="15" x14ac:dyDescent="0.25">
      <c r="C98" s="2"/>
      <c r="D98" s="2"/>
      <c r="E98" s="2"/>
    </row>
    <row r="99" spans="1:5" s="4" customFormat="1" ht="15" x14ac:dyDescent="0.25">
      <c r="C99" s="2"/>
      <c r="D99" s="2"/>
      <c r="E99" s="2"/>
    </row>
    <row r="100" spans="1:5" s="4" customFormat="1" ht="15" x14ac:dyDescent="0.25">
      <c r="C100" s="2"/>
      <c r="D100" s="2"/>
      <c r="E100" s="2"/>
    </row>
    <row r="101" spans="1:5" s="24" customFormat="1" ht="16.5" x14ac:dyDescent="0.25">
      <c r="B101" s="32" t="s">
        <v>47</v>
      </c>
      <c r="C101" s="6"/>
      <c r="D101" s="6"/>
      <c r="E101" s="6" t="s">
        <v>48</v>
      </c>
    </row>
    <row r="102" spans="1:5" s="4" customFormat="1" ht="15" x14ac:dyDescent="0.25">
      <c r="C102" s="2"/>
      <c r="D102" s="2"/>
      <c r="E102" s="2"/>
    </row>
    <row r="103" spans="1:5" s="2" customFormat="1" ht="15" x14ac:dyDescent="0.25"/>
    <row r="104" spans="1:5" s="2" customFormat="1" ht="15" x14ac:dyDescent="0.25"/>
    <row r="105" spans="1:5" s="2" customFormat="1" ht="15" x14ac:dyDescent="0.25"/>
    <row r="106" spans="1:5" s="2" customFormat="1" ht="15" x14ac:dyDescent="0.25"/>
    <row r="107" spans="1:5" s="2" customFormat="1" ht="15" x14ac:dyDescent="0.25"/>
    <row r="108" spans="1:5" s="2" customFormat="1" ht="15" x14ac:dyDescent="0.25"/>
    <row r="109" spans="1:5" s="2" customFormat="1" ht="15" x14ac:dyDescent="0.25"/>
    <row r="110" spans="1:5" s="2" customFormat="1" ht="15" x14ac:dyDescent="0.25"/>
    <row r="111" spans="1:5" s="2" customFormat="1" ht="15" x14ac:dyDescent="0.25"/>
    <row r="112" spans="1:5" s="2" customFormat="1" ht="15" x14ac:dyDescent="0.25"/>
    <row r="113" s="2" customFormat="1" ht="15" x14ac:dyDescent="0.25"/>
    <row r="114" s="2" customFormat="1" ht="15" x14ac:dyDescent="0.25"/>
    <row r="115" s="2" customFormat="1" ht="15" x14ac:dyDescent="0.25"/>
    <row r="116" s="2" customFormat="1" ht="15" x14ac:dyDescent="0.25"/>
    <row r="117" s="2" customFormat="1" ht="15" x14ac:dyDescent="0.25"/>
    <row r="118" s="2" customFormat="1" ht="15" x14ac:dyDescent="0.25"/>
    <row r="119" s="2" customFormat="1" ht="15" x14ac:dyDescent="0.25"/>
    <row r="120" s="2" customFormat="1" ht="15" x14ac:dyDescent="0.25"/>
  </sheetData>
  <mergeCells count="1">
    <mergeCell ref="A10:E10"/>
  </mergeCells>
  <pageMargins left="0.59055118110236227" right="0.59055118110236227" top="0.39370078740157483" bottom="0.39370078740157483" header="0.51181102362204722" footer="0.51181102362204722"/>
  <pageSetup paperSize="9" scale="7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1 pielikums</vt:lpstr>
      <vt:lpstr>'1 pielikums'!Drukas_apgabals</vt:lpstr>
      <vt:lpstr>'1 pielikums'!Drukāt_virsrakstus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2023-03-04T10:08:12Z</cp:lastPrinted>
  <dcterms:created xsi:type="dcterms:W3CDTF">1998-03-21T09:13:21Z</dcterms:created>
  <dcterms:modified xsi:type="dcterms:W3CDTF">2023-03-23T11:39:37Z</dcterms:modified>
  <cp:category/>
</cp:coreProperties>
</file>