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tabRatio="842" activeTab="0"/>
  </bookViews>
  <sheets>
    <sheet name="1 pielikums" sheetId="24" r:id="rId3"/>
  </sheets>
  <definedNames>
    <definedName name="_xlnm.Print_Area" localSheetId="0">'1 pielikums'!$A$1:$E$104</definedName>
    <definedName name="_xlnm.Print_Titles" localSheetId="0">'1 pielikums'!$11:$15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<sst xmlns="http://schemas.openxmlformats.org/spreadsheetml/2006/main" count="74" uniqueCount="65">
  <si>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</si>
  <si>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</si>
  <si>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</si>
  <si>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</si>
  <si>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</si>
  <si>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</si>
  <si>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</si>
  <si>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</si>
  <si>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</si>
  <si>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</si>
  <si>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</si>
  <si>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</si>
  <si>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</si>
  <si>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</si>
  <si>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</si>
  <si>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</si>
  <si>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</si>
  <si>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</si>
  <si>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</si>
  <si>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</si>
  <si>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</si>
  <si>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</si>
  <si>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</si>
  <si>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</si>
  <si>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</si>
  <si>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</si>
  <si>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</si>
  <si>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</si>
  <si>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</si>
  <si>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</si>
  <si>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</si>
  <si>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</si>
  <si>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</si>
  <si>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</si>
  <si>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</si>
  <si>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</si>
  <si>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</si>
  <si>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</si>
  <si>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</si>
  <si>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</si>
  <si>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</si>
  <si>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</si>
  <si>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</si>
  <si>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</si>
  <si>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</si>
  <si>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</si>
  <si>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Ieņēmumi no uzņēmējdarbības un īpašuma</t>
  </si>
  <si>
    <t>Aizņēmumi</t>
  </si>
  <si>
    <t>Aizņēmumu atmaksa</t>
  </si>
  <si>
    <t>Rīgas valstspilsētas pašvaldības konsolidētais budžets 2023. gadam</t>
  </si>
  <si>
    <t>2023. gada</t>
  </si>
  <si>
    <t>apstiprinātais</t>
  </si>
  <si>
    <t>Grozījumi</t>
  </si>
  <si>
    <t>precizētais</t>
  </si>
  <si>
    <t>saistošajiem noteikumiem Nr. RD-23-186-sn</t>
  </si>
  <si>
    <t>Rīgas domes 2023. gada 25. janvāra</t>
  </si>
  <si>
    <t>V. Ķirsis</t>
  </si>
  <si>
    <t>Kapitālo izdevumu transferti</t>
  </si>
  <si>
    <t>Pārējie nenodokļu ieņēmumi un ieņēmumi no pašvaldības</t>
  </si>
  <si>
    <t>īpašuma iznomāšanas un pārdošanas, kā arī pašvaldības</t>
  </si>
  <si>
    <t>kapitāla izmantošanas</t>
  </si>
  <si>
    <t>personu un budžeta nefinansētu iestāžu transferti</t>
  </si>
  <si>
    <t>No valsts budžeta daļēji finansētu atvasinātu publisko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</si>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</sst>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Alignment="1">
      <alignment horizontal="centerContinuous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4" fillId="0" borderId="0" xfId="0" applyFont="1" applyFill="1" quotePrefix="1"/>
    <xf numFmtId="0" fontId="4" fillId="0" borderId="0" xfId="0" applyFont="1" applyFill="1"/>
    <xf numFmtId="0" fontId="3" fillId="0" borderId="0" xfId="0" applyFont="1" applyFill="1" quotePrefix="1"/>
    <xf numFmtId="0" fontId="8" fillId="0" borderId="0" xfId="0" applyFont="1" applyFill="1" quotePrefix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3" fontId="9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/>
    <xf numFmtId="0" fontId="9" fillId="0" borderId="0" xfId="0" applyFont="1" applyFill="1" quotePrefix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2"/>
    </xf>
    <xf numFmtId="3" fontId="2" fillId="0" borderId="0" xfId="0" applyNumberFormat="1" applyFont="1" applyFill="1"/>
    <xf numFmtId="0" fontId="10" fillId="0" borderId="0" xfId="0" applyFont="1" applyFill="1"/>
    <xf numFmtId="0" fontId="3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/>
    <xf numFmtId="0" fontId="12" fillId="0" borderId="0" xfId="0" applyFont="1" applyFill="1" quotePrefix="1"/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/>
    </xf>
    <xf numFmtId="0" fontId="12" fillId="0" borderId="0" xfId="0" applyFont="1" applyFill="1" applyAlignment="1">
      <alignment horizontal="left" indent="2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3" fontId="4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/>
    <xf numFmtId="3" fontId="12" fillId="0" borderId="0" xfId="0" applyNumberFormat="1" applyFont="1" applyFill="1"/>
    <xf numFmtId="0" fontId="14" fillId="0" borderId="0" xfId="0" applyFont="1" applyFill="1" quotePrefix="1"/>
    <xf numFmtId="0" fontId="14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3" fontId="14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3" fontId="3" fillId="0" borderId="0" xfId="0" applyNumberFormat="1" applyFont="1" applyFill="1" quotePrefix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3" fontId="12" fillId="0" borderId="0" xfId="0" applyNumberFormat="1" applyFont="1" applyFill="1"/>
    <xf numFmtId="0" fontId="12" fillId="0" borderId="0" xfId="0" applyFont="1" applyFill="1" applyBorder="1" applyAlignment="1">
      <alignment horizontal="left" indent="2"/>
    </xf>
    <xf numFmtId="3" fontId="12" fillId="0" borderId="0" xfId="0" applyNumberFormat="1" applyFont="1" applyFill="1" quotePrefix="1"/>
    <xf numFmtId="0" fontId="8" fillId="0" borderId="0" xfId="0" applyFont="1" applyFill="1" applyAlignment="1" quotePrefix="1">
      <alignment horizontal="center"/>
    </xf>
    <xf numFmtId="3" fontId="8" fillId="0" borderId="0" xfId="0" applyNumberFormat="1" applyFont="1" applyFill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0" fontId="3" fillId="0" borderId="6" xfId="0" applyFont="1" applyFill="1" applyBorder="1"/>
    <xf numFmtId="3" fontId="3" fillId="0" borderId="1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3" fontId="9" fillId="0" borderId="0" xfId="0" applyNumberFormat="1" applyFont="1"/>
    <xf numFmtId="0" fontId="9" fillId="0" borderId="0" xfId="0" applyFont="1" applyAlignment="1">
      <alignment horizontal="left" indent="1"/>
    </xf>
    <xf numFmtId="0" fontId="7" fillId="0" borderId="0" xfId="0" applyFont="1" applyFill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Fill="1" applyAlignment="1">
      <alignment horizontal="left" indent="1"/>
    </xf>
    <xf numFmtId="0" fontId="10" fillId="0" borderId="0" xfId="0" applyFont="1" applyFill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workbookViewId="0" topLeftCell="A1">
      <selection pane="topLeft" activeCell="F7" sqref="F7"/>
    </sheetView>
  </sheetViews>
  <sheetFormatPr defaultColWidth="9.184285714285714" defaultRowHeight="13"/>
  <cols>
    <col min="1" max="1" width="4.428571428571429" style="7" bestFit="1" customWidth="1"/>
    <col min="2" max="2" width="57.285714285714285" style="7" bestFit="1" customWidth="1"/>
    <col min="3" max="3" width="18" style="3" bestFit="1" customWidth="1"/>
    <col min="4" max="4" width="14.285714285714286" style="7" bestFit="1" customWidth="1"/>
    <col min="5" max="5" width="18" style="7" bestFit="1" customWidth="1"/>
    <col min="6" max="6" width="7.571428571428571" style="7" customWidth="1"/>
    <col min="7" max="16384" width="9.142857142857142" style="7"/>
  </cols>
  <sheetData>
    <row r="1" spans="6:6" s="2" customFormat="1" ht="14">
      <c r="F1" s="4"/>
    </row>
    <row r="2" spans="2:6" ht="14">
      <c r="B2" s="3"/>
      <c r="E2" s="50" t="s">
        <v>44</v>
      </c>
      <c r="F2" s="50"/>
    </row>
    <row r="3" spans="2:6" ht="14">
      <c r="B3" s="3"/>
      <c r="E3" s="50" t="s">
        <v>55</v>
      </c>
      <c r="F3" s="50"/>
    </row>
    <row r="4" spans="2:6" ht="14">
      <c r="B4" s="2"/>
      <c r="E4" s="50" t="s">
        <v>54</v>
      </c>
      <c r="F4" s="50"/>
    </row>
    <row r="5" spans="5:6" s="2" customFormat="1" ht="14">
      <c r="E5" s="75" t="s">
        <v>63</v>
      </c>
      <c r="F5" s="75"/>
    </row>
    <row r="6" spans="5:6" s="2" customFormat="1" ht="14">
      <c r="E6" s="75" t="s">
        <v>64</v>
      </c>
      <c r="F6" s="75"/>
    </row>
    <row r="7" spans="6:6" s="2" customFormat="1" ht="14">
      <c r="F7" s="4"/>
    </row>
    <row r="8" spans="6:6" s="2" customFormat="1" ht="14">
      <c r="F8" s="4"/>
    </row>
    <row r="9" spans="6:6" s="2" customFormat="1" ht="14">
      <c r="F9" s="4"/>
    </row>
    <row r="10" spans="1:6" s="5" customFormat="1" ht="20">
      <c r="A10" s="1" t="s">
        <v>49</v>
      </c>
      <c r="B10" s="1"/>
      <c r="C10" s="1"/>
      <c r="D10" s="1"/>
      <c r="E10" s="1"/>
      <c r="F10" s="79"/>
    </row>
    <row r="11" spans="2:3" ht="13">
      <c r="B11" s="8"/>
      <c r="C11" s="51"/>
    </row>
    <row r="12" spans="1:6" s="4" customFormat="1" ht="14">
      <c r="A12" s="9"/>
      <c r="B12" s="10"/>
      <c r="C12" s="72" t="s">
        <v>50</v>
      </c>
      <c r="D12" s="72"/>
      <c r="E12" s="72" t="s">
        <v>50</v>
      </c>
      <c r="F12" s="80"/>
    </row>
    <row r="13" spans="1:6" s="4" customFormat="1" ht="14">
      <c r="A13" s="71"/>
      <c r="B13" s="11" t="s">
        <v>0</v>
      </c>
      <c r="C13" s="73" t="s">
        <v>51</v>
      </c>
      <c r="D13" s="73" t="s">
        <v>52</v>
      </c>
      <c r="E13" s="73" t="s">
        <v>53</v>
      </c>
      <c r="F13" s="80"/>
    </row>
    <row r="14" spans="1:6" s="4" customFormat="1" ht="14">
      <c r="A14" s="33" t="s">
        <v>33</v>
      </c>
      <c r="B14" s="11"/>
      <c r="C14" s="73" t="s">
        <v>39</v>
      </c>
      <c r="D14" s="73"/>
      <c r="E14" s="73" t="s">
        <v>39</v>
      </c>
      <c r="F14" s="80"/>
    </row>
    <row r="15" spans="1:6" s="4" customFormat="1" ht="14">
      <c r="A15" s="12"/>
      <c r="B15" s="13"/>
      <c r="C15" s="74" t="s">
        <v>40</v>
      </c>
      <c r="D15" s="74" t="s">
        <v>40</v>
      </c>
      <c r="E15" s="74" t="s">
        <v>40</v>
      </c>
      <c r="F15" s="81"/>
    </row>
    <row r="16" spans="1:6" s="36" customFormat="1" ht="10.5">
      <c r="A16" s="34"/>
      <c r="B16" s="35"/>
      <c r="C16" s="52"/>
      <c r="D16" s="52"/>
      <c r="E16" s="52"/>
      <c r="F16" s="52"/>
    </row>
    <row r="17" spans="1:6" s="36" customFormat="1" ht="10.5">
      <c r="A17" s="34"/>
      <c r="B17" s="35"/>
      <c r="C17" s="52"/>
      <c r="D17" s="52"/>
      <c r="E17" s="52"/>
      <c r="F17" s="52"/>
    </row>
    <row r="18" spans="1:6" s="15" customFormat="1" ht="18">
      <c r="A18" s="48" t="s">
        <v>7</v>
      </c>
      <c r="B18" s="49" t="s">
        <v>2</v>
      </c>
      <c r="C18" s="53">
        <f>C20+C52</f>
        <v>1192228713</v>
      </c>
      <c r="D18" s="53">
        <f t="shared" si="0" ref="D18:E18">D20+D52</f>
        <v>45379313</v>
      </c>
      <c r="E18" s="53">
        <f t="shared" si="0"/>
        <v>1237608026</v>
      </c>
      <c r="F18" s="53"/>
    </row>
    <row r="19" spans="1:6" s="36" customFormat="1" ht="10.5">
      <c r="A19" s="37"/>
      <c r="C19" s="47"/>
      <c r="D19" s="47"/>
      <c r="E19" s="47"/>
      <c r="F19" s="64"/>
    </row>
    <row r="20" spans="1:6" s="18" customFormat="1" ht="17.5">
      <c r="A20" s="14" t="s">
        <v>8</v>
      </c>
      <c r="B20" s="15" t="s">
        <v>6</v>
      </c>
      <c r="C20" s="44">
        <f>C21+C28+C48+C44+C37+C40</f>
        <v>1192119376</v>
      </c>
      <c r="D20" s="44">
        <f t="shared" si="1" ref="D20:E20">D21+D28+D48+D44+D37+D40</f>
        <v>45297818</v>
      </c>
      <c r="E20" s="44">
        <f t="shared" si="1"/>
        <v>1237417194</v>
      </c>
      <c r="F20" s="44"/>
    </row>
    <row r="21" spans="2:6" s="19" customFormat="1" ht="15">
      <c r="B21" s="20" t="s">
        <v>3</v>
      </c>
      <c r="C21" s="21">
        <f>C22+C23+C24+C25</f>
        <v>866174976</v>
      </c>
      <c r="D21" s="21">
        <f t="shared" si="2" ref="D21:E21">D22+D23+D24+D25</f>
        <v>0</v>
      </c>
      <c r="E21" s="21">
        <f t="shared" si="2"/>
        <v>866174976</v>
      </c>
      <c r="F21" s="21"/>
    </row>
    <row r="22" spans="2:6" s="2" customFormat="1" ht="14">
      <c r="B22" s="22" t="s">
        <v>16</v>
      </c>
      <c r="C22" s="46">
        <v>751918987</v>
      </c>
      <c r="D22" s="46">
        <v>0</v>
      </c>
      <c r="E22" s="46">
        <f>C22+D22</f>
        <v>751918987</v>
      </c>
      <c r="F22" s="46"/>
    </row>
    <row r="23" spans="2:6" s="2" customFormat="1" ht="14">
      <c r="B23" s="22" t="s">
        <v>32</v>
      </c>
      <c r="C23" s="46">
        <v>112628949</v>
      </c>
      <c r="D23" s="46">
        <v>0</v>
      </c>
      <c r="E23" s="46">
        <f t="shared" si="3" ref="E23:E25">C23+D23</f>
        <v>112628949</v>
      </c>
      <c r="F23" s="46"/>
    </row>
    <row r="24" spans="2:6" s="2" customFormat="1" ht="14">
      <c r="B24" s="22" t="s">
        <v>17</v>
      </c>
      <c r="C24" s="46">
        <v>1253033</v>
      </c>
      <c r="D24" s="46">
        <v>0</v>
      </c>
      <c r="E24" s="46">
        <f t="shared" si="3"/>
        <v>1253033</v>
      </c>
      <c r="F24" s="46"/>
    </row>
    <row r="25" spans="2:6" s="2" customFormat="1" ht="14">
      <c r="B25" s="22" t="s">
        <v>31</v>
      </c>
      <c r="C25" s="46">
        <v>374007</v>
      </c>
      <c r="D25" s="46">
        <v>0</v>
      </c>
      <c r="E25" s="46">
        <f t="shared" si="3"/>
        <v>374007</v>
      </c>
      <c r="F25" s="46"/>
    </row>
    <row r="26" spans="2:6" s="36" customFormat="1" ht="10.5">
      <c r="B26" s="38"/>
      <c r="C26" s="47"/>
      <c r="D26" s="47"/>
      <c r="E26" s="47"/>
      <c r="F26" s="64"/>
    </row>
    <row r="27" spans="2:6" s="36" customFormat="1" ht="10.5">
      <c r="B27" s="38"/>
      <c r="C27" s="47"/>
      <c r="D27" s="47"/>
      <c r="E27" s="47"/>
      <c r="F27" s="64"/>
    </row>
    <row r="28" spans="2:6" s="19" customFormat="1" ht="15">
      <c r="B28" s="20" t="s">
        <v>4</v>
      </c>
      <c r="C28" s="21">
        <f>SUM(C29:C32)</f>
        <v>23959578</v>
      </c>
      <c r="D28" s="21">
        <f t="shared" si="4" ref="D28:E28">SUM(D29:D32)</f>
        <v>3517447</v>
      </c>
      <c r="E28" s="21">
        <f t="shared" si="4"/>
        <v>27477025</v>
      </c>
      <c r="F28" s="21"/>
    </row>
    <row r="29" spans="2:6" s="4" customFormat="1" ht="14">
      <c r="B29" s="69" t="s">
        <v>46</v>
      </c>
      <c r="C29" s="70">
        <v>9006522</v>
      </c>
      <c r="D29" s="70">
        <v>3500000</v>
      </c>
      <c r="E29" s="46">
        <f t="shared" si="5" ref="E29:E32">C29+D29</f>
        <v>12506522</v>
      </c>
      <c r="F29" s="46"/>
    </row>
    <row r="30" spans="2:6" s="2" customFormat="1" ht="14">
      <c r="B30" s="22" t="s">
        <v>28</v>
      </c>
      <c r="C30" s="46">
        <v>4036800</v>
      </c>
      <c r="D30" s="46">
        <v>0</v>
      </c>
      <c r="E30" s="46">
        <f t="shared" si="5"/>
        <v>4036800</v>
      </c>
      <c r="F30" s="46"/>
    </row>
    <row r="31" spans="2:6" s="2" customFormat="1" ht="14">
      <c r="B31" s="22" t="s">
        <v>18</v>
      </c>
      <c r="C31" s="46">
        <v>1100000</v>
      </c>
      <c r="D31" s="46">
        <v>0</v>
      </c>
      <c r="E31" s="46">
        <f t="shared" si="5"/>
        <v>1100000</v>
      </c>
      <c r="F31" s="46"/>
    </row>
    <row r="32" spans="2:6" s="2" customFormat="1" ht="14">
      <c r="B32" s="22" t="s">
        <v>58</v>
      </c>
      <c r="C32" s="46">
        <v>9816256</v>
      </c>
      <c r="D32" s="46">
        <v>17447</v>
      </c>
      <c r="E32" s="46">
        <f t="shared" si="5"/>
        <v>9833703</v>
      </c>
      <c r="F32" s="46"/>
    </row>
    <row r="33" spans="2:6" s="2" customFormat="1" ht="14">
      <c r="B33" s="23" t="s">
        <v>59</v>
      </c>
      <c r="C33" s="46"/>
      <c r="D33" s="46"/>
      <c r="E33" s="46"/>
      <c r="F33" s="46"/>
    </row>
    <row r="34" spans="2:6" s="4" customFormat="1" ht="14">
      <c r="B34" s="23" t="s">
        <v>60</v>
      </c>
      <c r="C34" s="46"/>
      <c r="D34" s="46"/>
      <c r="E34" s="46"/>
      <c r="F34" s="46"/>
    </row>
    <row r="35" spans="2:6" s="36" customFormat="1" ht="10.5">
      <c r="B35" s="41"/>
      <c r="C35" s="47"/>
      <c r="D35" s="47"/>
      <c r="E35" s="47"/>
      <c r="F35" s="64"/>
    </row>
    <row r="36" spans="2:6" s="36" customFormat="1" ht="10.5">
      <c r="B36" s="41"/>
      <c r="C36" s="47"/>
      <c r="D36" s="47"/>
      <c r="E36" s="47"/>
      <c r="F36" s="64"/>
    </row>
    <row r="37" spans="2:6" s="19" customFormat="1" ht="15">
      <c r="B37" s="20" t="s">
        <v>25</v>
      </c>
      <c r="C37" s="21">
        <v>26226092</v>
      </c>
      <c r="D37" s="21">
        <v>4405774</v>
      </c>
      <c r="E37" s="21">
        <f>C37+D37</f>
        <v>30631866</v>
      </c>
      <c r="F37" s="21"/>
    </row>
    <row r="38" spans="2:6" s="36" customFormat="1" ht="10.5">
      <c r="B38" s="41"/>
      <c r="C38" s="64"/>
      <c r="D38" s="64"/>
      <c r="E38" s="64"/>
      <c r="F38" s="64"/>
    </row>
    <row r="39" spans="2:6" s="36" customFormat="1" ht="10.5">
      <c r="B39" s="41"/>
      <c r="C39" s="64"/>
      <c r="D39" s="64"/>
      <c r="E39" s="64"/>
      <c r="F39" s="64"/>
    </row>
    <row r="40" spans="2:6" s="42" customFormat="1" ht="15">
      <c r="B40" s="76" t="s">
        <v>62</v>
      </c>
      <c r="C40" s="77">
        <v>0</v>
      </c>
      <c r="D40" s="77">
        <v>128542</v>
      </c>
      <c r="E40" s="77">
        <f>C40+D40</f>
        <v>128542</v>
      </c>
      <c r="F40" s="77"/>
    </row>
    <row r="41" spans="2:6" s="42" customFormat="1" ht="15">
      <c r="B41" s="78" t="s">
        <v>61</v>
      </c>
      <c r="C41" s="77"/>
      <c r="D41" s="77"/>
      <c r="E41" s="77"/>
      <c r="F41" s="77"/>
    </row>
    <row r="42" spans="2:6" s="36" customFormat="1" ht="10.5">
      <c r="B42" s="41"/>
      <c r="C42" s="64"/>
      <c r="D42" s="64"/>
      <c r="E42" s="64"/>
      <c r="F42" s="64"/>
    </row>
    <row r="43" spans="2:6" s="36" customFormat="1" ht="10.5">
      <c r="B43" s="41"/>
      <c r="C43" s="64"/>
      <c r="D43" s="64"/>
      <c r="E43" s="64"/>
      <c r="F43" s="64"/>
    </row>
    <row r="44" spans="2:6" s="4" customFormat="1" ht="15">
      <c r="B44" s="40" t="s">
        <v>36</v>
      </c>
      <c r="C44" s="21">
        <v>266663450</v>
      </c>
      <c r="D44" s="21">
        <v>36409644</v>
      </c>
      <c r="E44" s="21">
        <f>C44+D44</f>
        <v>303073094</v>
      </c>
      <c r="F44" s="21"/>
    </row>
    <row r="45" spans="2:6" s="4" customFormat="1" ht="14">
      <c r="B45" s="82" t="s">
        <v>30</v>
      </c>
      <c r="C45" s="54">
        <v>60767695</v>
      </c>
      <c r="D45" s="54">
        <v>1460969</v>
      </c>
      <c r="E45" s="54">
        <f>C45+D45</f>
        <v>62228664</v>
      </c>
      <c r="F45" s="54"/>
    </row>
    <row r="46" spans="2:6" s="42" customFormat="1" ht="10.5">
      <c r="B46" s="43"/>
      <c r="C46" s="55"/>
      <c r="D46" s="55"/>
      <c r="E46" s="55"/>
      <c r="F46" s="55"/>
    </row>
    <row r="47" spans="2:6" s="42" customFormat="1" ht="10.5">
      <c r="B47" s="43"/>
      <c r="C47" s="55"/>
      <c r="D47" s="55"/>
      <c r="E47" s="55"/>
      <c r="F47" s="55"/>
    </row>
    <row r="48" spans="2:6" s="39" customFormat="1" ht="15">
      <c r="B48" s="40" t="s">
        <v>35</v>
      </c>
      <c r="C48" s="21">
        <v>9095280</v>
      </c>
      <c r="D48" s="21">
        <v>836411</v>
      </c>
      <c r="E48" s="21">
        <f>C48+D48</f>
        <v>9931691</v>
      </c>
      <c r="F48" s="21"/>
    </row>
    <row r="49" spans="2:6" s="42" customFormat="1" ht="10.5">
      <c r="B49" s="43"/>
      <c r="C49" s="55"/>
      <c r="D49" s="55"/>
      <c r="E49" s="55"/>
      <c r="F49" s="55"/>
    </row>
    <row r="50" spans="2:6" s="42" customFormat="1" ht="10.5">
      <c r="B50" s="43"/>
      <c r="C50" s="55"/>
      <c r="D50" s="55"/>
      <c r="E50" s="55"/>
      <c r="F50" s="55"/>
    </row>
    <row r="51" spans="3:6" s="36" customFormat="1" ht="10.5">
      <c r="C51" s="56"/>
      <c r="D51" s="56"/>
      <c r="E51" s="56"/>
      <c r="F51" s="56"/>
    </row>
    <row r="52" spans="1:6" s="18" customFormat="1" ht="16.5">
      <c r="A52" s="17" t="s">
        <v>9</v>
      </c>
      <c r="B52" s="18" t="s">
        <v>37</v>
      </c>
      <c r="C52" s="68">
        <f>SUM(C53:C53)</f>
        <v>109337</v>
      </c>
      <c r="D52" s="68">
        <f t="shared" si="6" ref="D52:E52">SUM(D53:D53)</f>
        <v>81495</v>
      </c>
      <c r="E52" s="68">
        <f t="shared" si="6"/>
        <v>190832</v>
      </c>
      <c r="F52" s="68"/>
    </row>
    <row r="53" spans="2:6" s="2" customFormat="1" ht="14">
      <c r="B53" s="22" t="s">
        <v>19</v>
      </c>
      <c r="C53" s="46">
        <v>109337</v>
      </c>
      <c r="D53" s="46">
        <v>81495</v>
      </c>
      <c r="E53" s="46">
        <f t="shared" si="7" ref="E53">C53+D53</f>
        <v>190832</v>
      </c>
      <c r="F53" s="46"/>
    </row>
    <row r="54" spans="3:6" s="4" customFormat="1" ht="14">
      <c r="C54" s="46"/>
      <c r="D54" s="46"/>
      <c r="E54" s="46"/>
      <c r="F54" s="46"/>
    </row>
    <row r="55" spans="3:6" s="4" customFormat="1" ht="14">
      <c r="C55" s="46"/>
      <c r="D55" s="46"/>
      <c r="E55" s="46"/>
      <c r="F55" s="46"/>
    </row>
    <row r="56" spans="3:6" s="4" customFormat="1" ht="14">
      <c r="C56" s="46"/>
      <c r="D56" s="46"/>
      <c r="E56" s="46"/>
      <c r="F56" s="46"/>
    </row>
    <row r="57" spans="1:6" s="49" customFormat="1" ht="18">
      <c r="A57" s="48" t="s">
        <v>10</v>
      </c>
      <c r="B57" s="49" t="s">
        <v>1</v>
      </c>
      <c r="C57" s="53">
        <f>C59+C78</f>
        <v>1404429649</v>
      </c>
      <c r="D57" s="53">
        <f>D59+D78</f>
        <v>28988287</v>
      </c>
      <c r="E57" s="53">
        <f>E59+E78</f>
        <v>1433417936</v>
      </c>
      <c r="F57" s="53"/>
    </row>
    <row r="58" spans="1:6" s="36" customFormat="1" ht="10.5">
      <c r="A58" s="37"/>
      <c r="C58" s="47"/>
      <c r="D58" s="47"/>
      <c r="E58" s="47"/>
      <c r="F58" s="64"/>
    </row>
    <row r="59" spans="1:6" s="18" customFormat="1" ht="17.5">
      <c r="A59" s="14" t="s">
        <v>11</v>
      </c>
      <c r="B59" s="15" t="s">
        <v>29</v>
      </c>
      <c r="C59" s="44">
        <f>C61+C68+C70</f>
        <v>1404135461</v>
      </c>
      <c r="D59" s="44">
        <f t="shared" si="8" ref="D59:E59">D61+D68+D70</f>
        <v>28906792</v>
      </c>
      <c r="E59" s="44">
        <f t="shared" si="8"/>
        <v>1433042253</v>
      </c>
      <c r="F59" s="44"/>
    </row>
    <row r="60" spans="1:6" s="36" customFormat="1" ht="10.5">
      <c r="A60" s="37"/>
      <c r="C60" s="47"/>
      <c r="D60" s="47"/>
      <c r="E60" s="47"/>
      <c r="F60" s="64"/>
    </row>
    <row r="61" spans="2:6" s="24" customFormat="1" ht="15.5">
      <c r="B61" s="19" t="s">
        <v>5</v>
      </c>
      <c r="C61" s="21">
        <f>SUM(C62:C66)</f>
        <v>1164561200</v>
      </c>
      <c r="D61" s="21">
        <f t="shared" si="9" ref="D61:E61">SUM(D62:D66)</f>
        <v>32329601</v>
      </c>
      <c r="E61" s="21">
        <f t="shared" si="9"/>
        <v>1196890801</v>
      </c>
      <c r="F61" s="21"/>
    </row>
    <row r="62" spans="2:6" s="2" customFormat="1" ht="14">
      <c r="B62" s="22" t="s">
        <v>20</v>
      </c>
      <c r="C62" s="46">
        <v>718599883</v>
      </c>
      <c r="D62" s="46">
        <v>31662477</v>
      </c>
      <c r="E62" s="46">
        <f t="shared" si="10" ref="E62:E66">C62+D62</f>
        <v>750262360</v>
      </c>
      <c r="F62" s="46"/>
    </row>
    <row r="63" spans="2:6" s="2" customFormat="1" ht="14">
      <c r="B63" s="22" t="s">
        <v>23</v>
      </c>
      <c r="C63" s="46">
        <v>41381842</v>
      </c>
      <c r="D63" s="46">
        <v>-1427150</v>
      </c>
      <c r="E63" s="46">
        <f t="shared" si="10"/>
        <v>39954692</v>
      </c>
      <c r="F63" s="46"/>
    </row>
    <row r="64" spans="2:6" s="2" customFormat="1" ht="14">
      <c r="B64" s="22" t="s">
        <v>24</v>
      </c>
      <c r="C64" s="46">
        <v>272781961</v>
      </c>
      <c r="D64" s="46">
        <v>1889519</v>
      </c>
      <c r="E64" s="46">
        <f t="shared" si="10"/>
        <v>274671480</v>
      </c>
      <c r="F64" s="46"/>
    </row>
    <row r="65" spans="2:6" s="2" customFormat="1" ht="14">
      <c r="B65" s="22" t="s">
        <v>26</v>
      </c>
      <c r="C65" s="46">
        <v>125485977</v>
      </c>
      <c r="D65" s="46">
        <v>0</v>
      </c>
      <c r="E65" s="46">
        <f t="shared" si="10"/>
        <v>125485977</v>
      </c>
      <c r="F65" s="46"/>
    </row>
    <row r="66" spans="2:6" s="2" customFormat="1" ht="14">
      <c r="B66" s="22" t="s">
        <v>34</v>
      </c>
      <c r="C66" s="46">
        <v>6311537</v>
      </c>
      <c r="D66" s="46">
        <v>204755</v>
      </c>
      <c r="E66" s="46">
        <f t="shared" si="10"/>
        <v>6516292</v>
      </c>
      <c r="F66" s="46"/>
    </row>
    <row r="67" spans="2:6" s="36" customFormat="1" ht="10.5">
      <c r="B67" s="38"/>
      <c r="C67" s="47"/>
      <c r="D67" s="47"/>
      <c r="E67" s="47"/>
      <c r="F67" s="64"/>
    </row>
    <row r="68" spans="2:6" s="19" customFormat="1" ht="15">
      <c r="B68" s="19" t="s">
        <v>27</v>
      </c>
      <c r="C68" s="21">
        <v>239574261</v>
      </c>
      <c r="D68" s="21">
        <v>-27242957</v>
      </c>
      <c r="E68" s="21">
        <f>C68+D68</f>
        <v>212331304</v>
      </c>
      <c r="F68" s="21"/>
    </row>
    <row r="69" spans="3:6" s="4" customFormat="1" ht="14">
      <c r="C69" s="46"/>
      <c r="D69" s="46"/>
      <c r="E69" s="46"/>
      <c r="F69" s="46"/>
    </row>
    <row r="70" spans="2:6" s="39" customFormat="1" ht="15">
      <c r="B70" s="39" t="s">
        <v>57</v>
      </c>
      <c r="C70" s="21">
        <v>0</v>
      </c>
      <c r="D70" s="21">
        <v>23820148</v>
      </c>
      <c r="E70" s="21">
        <f>C70+D70</f>
        <v>23820148</v>
      </c>
      <c r="F70" s="21"/>
    </row>
    <row r="71" spans="3:6" s="4" customFormat="1" ht="14">
      <c r="C71" s="46"/>
      <c r="D71" s="46"/>
      <c r="E71" s="46"/>
      <c r="F71" s="46"/>
    </row>
    <row r="72" spans="3:6" s="4" customFormat="1" ht="14">
      <c r="C72" s="46"/>
      <c r="D72" s="46"/>
      <c r="E72" s="46"/>
      <c r="F72" s="46"/>
    </row>
    <row r="73" spans="3:6" s="4" customFormat="1" ht="14">
      <c r="C73" s="46"/>
      <c r="D73" s="46"/>
      <c r="E73" s="46"/>
      <c r="F73" s="46"/>
    </row>
    <row r="74" spans="3:6" s="4" customFormat="1" ht="14">
      <c r="C74" s="46"/>
      <c r="D74" s="46"/>
      <c r="E74" s="46"/>
      <c r="F74" s="46"/>
    </row>
    <row r="75" spans="3:6" s="4" customFormat="1" ht="14">
      <c r="C75" s="46"/>
      <c r="D75" s="46"/>
      <c r="E75" s="46"/>
      <c r="F75" s="46"/>
    </row>
    <row r="76" spans="3:6" s="4" customFormat="1" ht="14">
      <c r="C76" s="46"/>
      <c r="D76" s="46"/>
      <c r="E76" s="46"/>
      <c r="F76" s="46"/>
    </row>
    <row r="77" spans="3:6" s="4" customFormat="1" ht="14">
      <c r="C77" s="46"/>
      <c r="D77" s="46"/>
      <c r="E77" s="46"/>
      <c r="F77" s="46"/>
    </row>
    <row r="78" spans="1:6" s="18" customFormat="1" ht="16.5">
      <c r="A78" s="18" t="s">
        <v>12</v>
      </c>
      <c r="B78" s="18" t="s">
        <v>38</v>
      </c>
      <c r="C78" s="68">
        <f>C80+C83</f>
        <v>294188</v>
      </c>
      <c r="D78" s="68">
        <f t="shared" si="11" ref="D78:E78">D80+D83</f>
        <v>81495</v>
      </c>
      <c r="E78" s="68">
        <f t="shared" si="11"/>
        <v>375683</v>
      </c>
      <c r="F78" s="68"/>
    </row>
    <row r="79" spans="3:6" s="36" customFormat="1" ht="10.5">
      <c r="C79" s="47"/>
      <c r="D79" s="47"/>
      <c r="E79" s="47"/>
      <c r="F79" s="64"/>
    </row>
    <row r="80" spans="2:6" s="19" customFormat="1" ht="15">
      <c r="B80" s="19" t="s">
        <v>5</v>
      </c>
      <c r="C80" s="21">
        <f>SUM(C81:C81)</f>
        <v>231501</v>
      </c>
      <c r="D80" s="21">
        <f t="shared" si="12" ref="D80:E80">SUM(D81:D81)</f>
        <v>81495</v>
      </c>
      <c r="E80" s="21">
        <f t="shared" si="12"/>
        <v>312996</v>
      </c>
      <c r="F80" s="21"/>
    </row>
    <row r="81" spans="2:6" s="2" customFormat="1" ht="14">
      <c r="B81" s="22" t="s">
        <v>20</v>
      </c>
      <c r="C81" s="46">
        <v>231501</v>
      </c>
      <c r="D81" s="46">
        <v>81495</v>
      </c>
      <c r="E81" s="46">
        <f t="shared" si="13" ref="E81">C81+D81</f>
        <v>312996</v>
      </c>
      <c r="F81" s="46"/>
    </row>
    <row r="82" spans="2:6" s="36" customFormat="1" ht="10.5">
      <c r="B82" s="38"/>
      <c r="C82" s="47"/>
      <c r="D82" s="47"/>
      <c r="E82" s="47"/>
      <c r="F82" s="64"/>
    </row>
    <row r="83" spans="1:6" s="19" customFormat="1" ht="15">
      <c r="A83" s="25"/>
      <c r="B83" s="19" t="s">
        <v>27</v>
      </c>
      <c r="C83" s="21">
        <v>62687</v>
      </c>
      <c r="D83" s="21">
        <v>0</v>
      </c>
      <c r="E83" s="21">
        <f>C83+D83</f>
        <v>62687</v>
      </c>
      <c r="F83" s="21"/>
    </row>
    <row r="84" spans="1:6" s="4" customFormat="1" ht="14">
      <c r="A84" s="16"/>
      <c r="C84" s="46"/>
      <c r="D84" s="46"/>
      <c r="E84" s="46"/>
      <c r="F84" s="46"/>
    </row>
    <row r="85" spans="1:6" s="4" customFormat="1" ht="14">
      <c r="A85" s="16"/>
      <c r="C85" s="46"/>
      <c r="D85" s="46"/>
      <c r="E85" s="46"/>
      <c r="F85" s="46"/>
    </row>
    <row r="86" spans="3:6" s="4" customFormat="1" ht="14">
      <c r="C86" s="45"/>
      <c r="D86" s="45"/>
      <c r="E86" s="45"/>
      <c r="F86" s="46"/>
    </row>
    <row r="87" spans="1:6" s="18" customFormat="1" ht="16.5">
      <c r="A87" s="67" t="s">
        <v>13</v>
      </c>
      <c r="B87" s="32" t="s">
        <v>15</v>
      </c>
      <c r="C87" s="57">
        <f>C88+C97</f>
        <v>212200936</v>
      </c>
      <c r="D87" s="57">
        <f t="shared" si="14" ref="D87:E87">D88+D97</f>
        <v>-16391026</v>
      </c>
      <c r="E87" s="57">
        <f t="shared" si="14"/>
        <v>195809910</v>
      </c>
      <c r="F87" s="57"/>
    </row>
    <row r="88" spans="1:6" s="19" customFormat="1" ht="15">
      <c r="A88" s="26"/>
      <c r="B88" s="19" t="s">
        <v>14</v>
      </c>
      <c r="C88" s="21">
        <f>C90+C91+C93-C94</f>
        <v>212016085</v>
      </c>
      <c r="D88" s="21">
        <f t="shared" si="15" ref="D88:E88">D90+D91+D93-D94</f>
        <v>-16391026</v>
      </c>
      <c r="E88" s="21">
        <f t="shared" si="15"/>
        <v>195625059</v>
      </c>
      <c r="F88" s="21"/>
    </row>
    <row r="89" spans="1:6" s="4" customFormat="1" ht="14">
      <c r="A89" s="27"/>
      <c r="B89" s="59" t="s">
        <v>42</v>
      </c>
      <c r="C89" s="45">
        <f>C90+C91</f>
        <v>20891672</v>
      </c>
      <c r="D89" s="46">
        <f t="shared" si="16" ref="D89:E89">D90+D91</f>
        <v>-15421355</v>
      </c>
      <c r="E89" s="46">
        <f t="shared" si="16"/>
        <v>5470317</v>
      </c>
      <c r="F89" s="46"/>
    </row>
    <row r="90" spans="1:6" s="4" customFormat="1" ht="14">
      <c r="A90" s="27"/>
      <c r="B90" s="28" t="s">
        <v>47</v>
      </c>
      <c r="C90" s="45">
        <v>95556700</v>
      </c>
      <c r="D90" s="45">
        <v>-15421355</v>
      </c>
      <c r="E90" s="45">
        <f>C90+D90</f>
        <v>80135345</v>
      </c>
      <c r="F90" s="46"/>
    </row>
    <row r="91" spans="1:6" s="4" customFormat="1" ht="14">
      <c r="A91" s="27"/>
      <c r="B91" s="28" t="s">
        <v>48</v>
      </c>
      <c r="C91" s="58">
        <v>-74665028</v>
      </c>
      <c r="D91" s="58">
        <v>0</v>
      </c>
      <c r="E91" s="58">
        <f>C91+D91</f>
        <v>-74665028</v>
      </c>
      <c r="F91" s="58"/>
    </row>
    <row r="92" spans="1:6" s="4" customFormat="1" ht="14">
      <c r="A92" s="27"/>
      <c r="B92" s="60" t="s">
        <v>43</v>
      </c>
      <c r="C92" s="46">
        <f>C93-C94</f>
        <v>191124413</v>
      </c>
      <c r="D92" s="46">
        <f t="shared" si="17" ref="D92:E92">D93-D94</f>
        <v>-969671</v>
      </c>
      <c r="E92" s="46">
        <f t="shared" si="17"/>
        <v>190154742</v>
      </c>
      <c r="F92" s="46"/>
    </row>
    <row r="93" spans="1:6" ht="13">
      <c r="A93" s="29"/>
      <c r="B93" s="61" t="s">
        <v>21</v>
      </c>
      <c r="C93" s="31">
        <v>191291742</v>
      </c>
      <c r="D93" s="31">
        <v>10490</v>
      </c>
      <c r="E93" s="31">
        <f>C93+D93</f>
        <v>191302232</v>
      </c>
      <c r="F93" s="31"/>
    </row>
    <row r="94" spans="1:6" ht="13">
      <c r="A94" s="29"/>
      <c r="B94" s="61" t="s">
        <v>22</v>
      </c>
      <c r="C94" s="31">
        <f>C20+C93+C90+C91-C59</f>
        <v>167329</v>
      </c>
      <c r="D94" s="31">
        <f>D20+D93+D90+D91-D59</f>
        <v>980161</v>
      </c>
      <c r="E94" s="31">
        <f>E20+E93+E90+E91-E59</f>
        <v>1147490</v>
      </c>
      <c r="F94" s="31"/>
    </row>
    <row r="95" spans="1:6" s="36" customFormat="1" ht="10.5">
      <c r="A95" s="62"/>
      <c r="B95" s="63"/>
      <c r="C95" s="64"/>
      <c r="D95" s="64"/>
      <c r="E95" s="64"/>
      <c r="F95" s="64"/>
    </row>
    <row r="96" spans="1:6" s="36" customFormat="1" ht="10.5">
      <c r="A96" s="62"/>
      <c r="B96" s="65"/>
      <c r="C96" s="66"/>
      <c r="D96" s="66"/>
      <c r="E96" s="66"/>
      <c r="F96" s="66"/>
    </row>
    <row r="97" spans="2:6" s="19" customFormat="1" ht="15">
      <c r="B97" s="19" t="s">
        <v>41</v>
      </c>
      <c r="C97" s="21">
        <f>C98-C99</f>
        <v>184851</v>
      </c>
      <c r="D97" s="21">
        <f t="shared" si="18" ref="D97:E97">D98-D99</f>
        <v>0</v>
      </c>
      <c r="E97" s="21">
        <f t="shared" si="18"/>
        <v>184851</v>
      </c>
      <c r="F97" s="21"/>
    </row>
    <row r="98" spans="1:6" ht="13">
      <c r="A98" s="29"/>
      <c r="B98" s="30" t="s">
        <v>21</v>
      </c>
      <c r="C98" s="31">
        <v>238661</v>
      </c>
      <c r="D98" s="31">
        <v>0</v>
      </c>
      <c r="E98" s="31">
        <f>C98+D98</f>
        <v>238661</v>
      </c>
      <c r="F98" s="31"/>
    </row>
    <row r="99" spans="1:6" ht="13">
      <c r="A99" s="29"/>
      <c r="B99" s="30" t="s">
        <v>22</v>
      </c>
      <c r="C99" s="31">
        <f>C52+C98-C78</f>
        <v>53810</v>
      </c>
      <c r="D99" s="31">
        <f>D52+D98-D78</f>
        <v>0</v>
      </c>
      <c r="E99" s="31">
        <f>E52+E98-E78</f>
        <v>53810</v>
      </c>
      <c r="F99" s="31"/>
    </row>
    <row r="100" spans="3:5" s="4" customFormat="1" ht="14">
      <c r="C100" s="2"/>
      <c r="D100" s="2"/>
      <c r="E100" s="2"/>
    </row>
    <row r="101" spans="3:5" s="4" customFormat="1" ht="14">
      <c r="C101" s="2"/>
      <c r="D101" s="2"/>
      <c r="E101" s="2"/>
    </row>
    <row r="102" spans="3:5" s="4" customFormat="1" ht="14">
      <c r="C102" s="2"/>
      <c r="D102" s="2"/>
      <c r="E102" s="2"/>
    </row>
    <row r="103" spans="1:6" s="24" customFormat="1" ht="16.5">
      <c r="A103" s="83" t="s">
        <v>45</v>
      </c>
      <c r="B103" s="83"/>
      <c r="C103" s="6"/>
      <c r="D103" s="6"/>
      <c r="E103" s="6" t="s">
        <v>56</v>
      </c>
      <c r="F103" s="6"/>
    </row>
    <row r="104" spans="3:5" s="4" customFormat="1" ht="14">
      <c r="C104" s="2"/>
      <c r="D104" s="2"/>
      <c r="E104" s="2"/>
    </row>
    <row r="105" spans="6:6" s="2" customFormat="1" ht="14">
      <c r="F105" s="4"/>
    </row>
    <row r="106" spans="6:6" s="2" customFormat="1" ht="14">
      <c r="F106" s="4"/>
    </row>
    <row r="107" spans="6:6" s="2" customFormat="1" ht="14">
      <c r="F107" s="4"/>
    </row>
    <row r="108" spans="6:6" s="2" customFormat="1" ht="14">
      <c r="F108" s="4"/>
    </row>
    <row r="109" spans="6:6" s="2" customFormat="1" ht="14">
      <c r="F109" s="4"/>
    </row>
    <row r="110" spans="6:6" s="2" customFormat="1" ht="14">
      <c r="F110" s="4"/>
    </row>
    <row r="111" spans="6:6" s="2" customFormat="1" ht="14">
      <c r="F111" s="4"/>
    </row>
    <row r="112" spans="6:6" s="2" customFormat="1" ht="14">
      <c r="F112" s="4"/>
    </row>
    <row r="113" spans="6:6" s="2" customFormat="1" ht="14">
      <c r="F113" s="4"/>
    </row>
    <row r="114" spans="6:6" s="2" customFormat="1" ht="14">
      <c r="F114" s="4"/>
    </row>
    <row r="115" spans="6:6" s="2" customFormat="1" ht="14">
      <c r="F115" s="4"/>
    </row>
    <row r="116" spans="6:6" s="2" customFormat="1" ht="14">
      <c r="F116" s="4"/>
    </row>
    <row r="117" spans="6:6" s="2" customFormat="1" ht="14">
      <c r="F117" s="4"/>
    </row>
    <row r="118" spans="6:6" s="2" customFormat="1" ht="14">
      <c r="F118" s="4"/>
    </row>
    <row r="119" spans="6:6" s="2" customFormat="1" ht="14">
      <c r="F119" s="4"/>
    </row>
    <row r="120" spans="6:6" s="2" customFormat="1" ht="14">
      <c r="F120" s="4"/>
    </row>
    <row r="121" spans="6:6" s="2" customFormat="1" ht="14">
      <c r="F121" s="4"/>
    </row>
    <row r="122" spans="6:6" s="2" customFormat="1" ht="14">
      <c r="F122" s="4"/>
    </row>
  </sheetData>
  <mergeCells count="1">
    <mergeCell ref="A10:E10"/>
  </mergeCells>
  <pageMargins left="0.7874015748031497" right="0.7874015748031497" top="0.3937007874015748" bottom="0.3937007874015748" header="0.5118110236220472" footer="0.5118110236220472"/>
  <pageSetup orientation="portrait" paperSize="9" scale="7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2023-11-06T06:54:36Z</cp:lastPrinted>
  <dcterms:created xsi:type="dcterms:W3CDTF">1998-03-21T09:13:21Z</dcterms:created>
  <dcterms:modified xsi:type="dcterms:W3CDTF">2023-11-08T13:20:45Z</dcterms:modified>
  <cp:category/>
</cp:coreProperties>
</file>